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tabRatio="863" activeTab="0"/>
  </bookViews>
  <sheets>
    <sheet name="（入力シート１）基本情報" sheetId="1" r:id="rId1"/>
    <sheet name="（入力シート２）設備情報" sheetId="2" r:id="rId2"/>
    <sheet name="（入力シート３）排出削減量算出" sheetId="3" r:id="rId3"/>
    <sheet name="係数" sheetId="4" r:id="rId4"/>
  </sheets>
  <definedNames>
    <definedName name="_xlnm.Print_Area" localSheetId="0">'（入力シート１）基本情報'!$A$1:$I$33</definedName>
    <definedName name="_xlnm.Print_Area" localSheetId="1">'（入力シート２）設備情報'!$A$1:$H$24</definedName>
    <definedName name="_xlnm.Print_Area" localSheetId="2">'（入力シート３）排出削減量算出'!$A$1:$F$36</definedName>
  </definedNames>
  <calcPr calcMode="manual" fullCalcOnLoad="1"/>
</workbook>
</file>

<file path=xl/sharedStrings.xml><?xml version="1.0" encoding="utf-8"?>
<sst xmlns="http://schemas.openxmlformats.org/spreadsheetml/2006/main" count="219" uniqueCount="128">
  <si>
    <t>A重油</t>
  </si>
  <si>
    <t>都市ガス</t>
  </si>
  <si>
    <t>炭素排出係数</t>
  </si>
  <si>
    <t>【燃料の種類】</t>
  </si>
  <si>
    <t>灯油</t>
  </si>
  <si>
    <t>番号</t>
  </si>
  <si>
    <t>燃料の名称</t>
  </si>
  <si>
    <t>標準発熱量</t>
  </si>
  <si>
    <t>軽油</t>
  </si>
  <si>
    <t>【都市ガス単位換算】</t>
  </si>
  <si>
    <t>低圧</t>
  </si>
  <si>
    <t>中圧</t>
  </si>
  <si>
    <t>m2</t>
  </si>
  <si>
    <t>Nm2</t>
  </si>
  <si>
    <t>⇒</t>
  </si>
  <si>
    <t>　1.1　事業者情報</t>
  </si>
  <si>
    <t>（シート１）</t>
  </si>
  <si>
    <t>１．基本情報</t>
  </si>
  <si>
    <t>事業開始日</t>
  </si>
  <si>
    <t>年</t>
  </si>
  <si>
    <t>月</t>
  </si>
  <si>
    <t>日</t>
  </si>
  <si>
    <t>メーカー</t>
  </si>
  <si>
    <t>型番</t>
  </si>
  <si>
    <t>燃料名</t>
  </si>
  <si>
    <t>３．CO2排出削減予定量の算定</t>
  </si>
  <si>
    <t>項目</t>
  </si>
  <si>
    <t>年度</t>
  </si>
  <si>
    <t>削減量</t>
  </si>
  <si>
    <t>（tCO2/年）</t>
  </si>
  <si>
    <t>（tCO2/年）</t>
  </si>
  <si>
    <t>（tCO2/年）</t>
  </si>
  <si>
    <t>（kg/年）</t>
  </si>
  <si>
    <t>（Nm3/年）</t>
  </si>
  <si>
    <t>（kWh/年）</t>
  </si>
  <si>
    <t>（tCO2/年）</t>
  </si>
  <si>
    <t>事業開始日</t>
  </si>
  <si>
    <t>設備更新後日数</t>
  </si>
  <si>
    <t>設備更新前後の燃料</t>
  </si>
  <si>
    <t>（tC/kWh）</t>
  </si>
  <si>
    <t>004太陽光発電設備の導入</t>
  </si>
  <si>
    <t>定格出力（kW）</t>
  </si>
  <si>
    <t>台数</t>
  </si>
  <si>
    <t>太陽光発電設備の年間発電量</t>
  </si>
  <si>
    <t>太陽光発電設備の年間発電量のうち電力系統に逆潮流した電力量</t>
  </si>
  <si>
    <t>その他電力</t>
  </si>
  <si>
    <t>原料炭</t>
  </si>
  <si>
    <t>（GJ/kg）</t>
  </si>
  <si>
    <t>（tC/GJ）</t>
  </si>
  <si>
    <t>一般炭</t>
  </si>
  <si>
    <t>（kg/年）</t>
  </si>
  <si>
    <t>無煙炭</t>
  </si>
  <si>
    <t>コークス</t>
  </si>
  <si>
    <t>石油コークス</t>
  </si>
  <si>
    <t>コールタール</t>
  </si>
  <si>
    <t>石油アスファルト</t>
  </si>
  <si>
    <t>コンデンセート（NGL）</t>
  </si>
  <si>
    <t>（ℓ/年）</t>
  </si>
  <si>
    <t>（GJ/ℓ）</t>
  </si>
  <si>
    <t>原油（コンデンセート（NGL）を除く。）</t>
  </si>
  <si>
    <t>ガソリン</t>
  </si>
  <si>
    <t>ナフサ</t>
  </si>
  <si>
    <t>ジェット燃料油</t>
  </si>
  <si>
    <t>（ℓ/年）</t>
  </si>
  <si>
    <t>（GJ/ℓ）</t>
  </si>
  <si>
    <t>（tC/GJ）</t>
  </si>
  <si>
    <t>（ℓ/年）</t>
  </si>
  <si>
    <t>（GJ/ℓ）</t>
  </si>
  <si>
    <t>（tC/GJ）</t>
  </si>
  <si>
    <t>B・C重油</t>
  </si>
  <si>
    <t>液化石油ガス（LPG）</t>
  </si>
  <si>
    <t>（kg/年）</t>
  </si>
  <si>
    <t>（GJ/kg）</t>
  </si>
  <si>
    <t>石油系炭化水素ガス</t>
  </si>
  <si>
    <t>（GJ/Nm3）</t>
  </si>
  <si>
    <t>液化天然ガス（LNG）</t>
  </si>
  <si>
    <t>天然ガス（液化天然ガス（LNG）を除く。）</t>
  </si>
  <si>
    <t>コークス炉ガス</t>
  </si>
  <si>
    <t>高炉ガス</t>
  </si>
  <si>
    <t>転炉ガス</t>
  </si>
  <si>
    <t>（GJ/kWh）</t>
  </si>
  <si>
    <t>（tC/kWh）</t>
  </si>
  <si>
    <t>その他固体燃料</t>
  </si>
  <si>
    <t>その他気体燃料</t>
  </si>
  <si>
    <t>※103を使用する場合には、シート「係数」の対応箇所に標準発熱量と炭素排出係数を追記し、根拠資料を添付下さい。</t>
  </si>
  <si>
    <t>条件番号</t>
  </si>
  <si>
    <t>内容</t>
  </si>
  <si>
    <t>確認欄</t>
  </si>
  <si>
    <t>電力（関西電力）</t>
  </si>
  <si>
    <t>太陽光発電設備の年間発電量のうち自家消費した電力量</t>
  </si>
  <si>
    <t>（kWh/年）</t>
  </si>
  <si>
    <t>ベースライン排出量（年間）</t>
  </si>
  <si>
    <t>事業実施後排出量（年間）</t>
  </si>
  <si>
    <t>CO2排出削減量（年間）</t>
  </si>
  <si>
    <t>事業実施前電力の炭素排出係数</t>
  </si>
  <si>
    <t>京-ＶＥＲ（中小企業クレジット）創出事業計画書</t>
  </si>
  <si>
    <t>事業者名</t>
  </si>
  <si>
    <t>代表者職・氏名</t>
  </si>
  <si>
    <t>主たる事務所の所在地</t>
  </si>
  <si>
    <t>　1.2　事業実施場所</t>
  </si>
  <si>
    <t>事業所名</t>
  </si>
  <si>
    <t>所在地</t>
  </si>
  <si>
    <t>※西暦</t>
  </si>
  <si>
    <t>国内クレジット、Ｊ－ＶＥＲ等、他のクレジット制度等は利用しない。</t>
  </si>
  <si>
    <t>太陽光発電設備の発電量及びそのうちの電力系統に逆潮流した電力量を把握できる。</t>
  </si>
  <si>
    <t>（シート２）</t>
  </si>
  <si>
    <t>（シート３）</t>
  </si>
  <si>
    <t>　1.3　事業開始日（設備更新日）</t>
  </si>
  <si>
    <t>　1.4　排出削減事業の概要</t>
  </si>
  <si>
    <t>　1.5　適用条件の確認（適用条件をクリアしている場合、確認欄に「○」をご記入ください。）</t>
  </si>
  <si>
    <t>　1.6　太陽光発電設備の発電量及びそのうちの電力系統に逆潮流した電力量のモニタリング方法</t>
  </si>
  <si>
    <r>
      <t>　3.1　</t>
    </r>
    <r>
      <rPr>
        <sz val="11"/>
        <rFont val="ＭＳ Ｐゴシック"/>
        <family val="3"/>
      </rPr>
      <t>入力情報</t>
    </r>
  </si>
  <si>
    <t>　3.2　CO2排出削減予定量</t>
  </si>
  <si>
    <t>　3.3　年度毎CO2排出削減予定量</t>
  </si>
  <si>
    <t>パワーコンディショナの電力使用量</t>
  </si>
  <si>
    <t>（kWh/kWh）</t>
  </si>
  <si>
    <t>蓄電池経由率</t>
  </si>
  <si>
    <t>蓄電池充電効率</t>
  </si>
  <si>
    <t>蓄電池放電効率</t>
  </si>
  <si>
    <t>(%)</t>
  </si>
  <si>
    <t>注３：蓄電池経由率は、蓄電池容量が4kWh以下の場合は60%、蓄電池容量が4kWhより大きい場合は70%とする。</t>
  </si>
  <si>
    <t>注２：蓄電池の充放電効率が仕様書等で取得できない場合には、充放電効率とも90%とする。</t>
  </si>
  <si>
    <t>注１：パワーコンディショナの電力使用量が仕様書等で取得できない場合には、0.02kWh/kWhとする。</t>
  </si>
  <si>
    <t>2020年度</t>
  </si>
  <si>
    <t>2021年度</t>
  </si>
  <si>
    <t>2022年度</t>
  </si>
  <si>
    <r>
      <t>インバータ・保護装置（パワーコンディショナ）及び蓄電池のメーカー・型番・製造番号を把握している。</t>
    </r>
    <r>
      <rPr>
        <sz val="11"/>
        <color indexed="10"/>
        <rFont val="ＭＳ Ｐゴシック"/>
        <family val="3"/>
      </rPr>
      <t>（証明資料を添付下さい。）</t>
    </r>
  </si>
  <si>
    <r>
      <t>２. 設備情報（インバータ・保護装置（パワーコンディショナ）</t>
    </r>
    <r>
      <rPr>
        <sz val="11"/>
        <rFont val="ＭＳ Ｐゴシック"/>
        <family val="3"/>
      </rPr>
      <t>、蓄電池、太陽光パネル等）</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</si>
</sst>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000_);[Red]\(#,##0.0000\)"/>
    <numFmt numFmtId="180" formatCode="#,##0.0_ "/>
    <numFmt numFmtId="181" formatCode="#,##0.00_ "/>
    <numFmt numFmtId="182" formatCode="#,##0.000_ "/>
    <numFmt numFmtId="183" formatCode="#,##0.0000_ "/>
    <numFmt numFmtId="184" formatCode="#,##0.00000_ "/>
    <numFmt numFmtId="185" formatCode="&quot;Yes&quot;;&quot;Yes&quot;;&quot;No&quot;"/>
    <numFmt numFmtId="186" formatCode="&quot;True&quot;;&quot;True&quot;;&quot;False&quot;"/>
    <numFmt numFmtId="187" formatCode="&quot;On&quot;;&quot;On&quot;;&quot;Off&quot;"/>
    <numFmt numFmtId="188" formatCode="[$€-2]\ #,##0.00_);[Red]\([$€-2]\ #,##0.00\)"/>
    <numFmt numFmtId="189" formatCode="#,##0.0;[Red]\-#,##0.0"/>
    <numFmt numFmtId="190" formatCode="0.0%"/>
    <numFmt numFmtId="191" formatCode="#,##0.0"/>
    <numFmt numFmtId="192" formatCode="#,##0.000"/>
    <numFmt numFmtId="193" formatCode="#,##0.0000"/>
    <numFmt numFmtId="194" formatCode="0.0000_ "/>
    <numFmt numFmtId="195" formatCode="0.00000_ "/>
    <numFmt numFmtId="196" formatCode="0.0000000_ "/>
    <numFmt numFmtId="197" formatCode="0.00000000_ "/>
    <numFmt numFmtId="198" formatCode="0.000000000_ "/>
    <numFmt numFmtId="199" formatCode="0.000000_ "/>
    <numFmt numFmtId="200" formatCode="#,##0.00000"/>
    <numFmt numFmtId="201" formatCode="#,##0.000000"/>
    <numFmt numFmtId="202" formatCode="#,##0&quot;円/t-CO2&quot;"/>
    <numFmt numFmtId="203" formatCode="0.0_ "/>
    <numFmt numFmtId="204" formatCode="0.00_ "/>
    <numFmt numFmtId="205" formatCode="#,##0.000;[Red]\-#,##0.000"/>
    <numFmt numFmtId="206" formatCode="#,##0.0000;[Red]\-#,##0.0000"/>
    <numFmt numFmtId="207" formatCode="#,##0.00000;[Red]\-#,##0.00000"/>
    <numFmt numFmtId="208" formatCode="0.0"/>
    <numFmt numFmtId="209" formatCode="0.000"/>
    <numFmt numFmtId="210" formatCode="0.00000"/>
    <numFmt numFmtId="211" formatCode="0.00000000"/>
    <numFmt numFmtId="212" formatCode="0.000000000"/>
    <numFmt numFmtId="213" formatCode="0.0000000"/>
    <numFmt numFmtId="214" formatCode="#,##0.0_);[Red]\(#,##0.0\)"/>
    <numFmt numFmtId="215" formatCode="#,##0.00_);[Red]\(#,##0.00\)"/>
    <numFmt numFmtId="216" formatCode="#,##0.000_);[Red]\(#,##0.000\)"/>
    <numFmt numFmtId="217" formatCode="#,##0.00000_);[Red]\(#,##0.00000\)"/>
    <numFmt numFmtId="218" formatCode="#,##0.000000_);[Red]\(#,##0.000000\)"/>
    <numFmt numFmtId="219" formatCode="#,##0.0000000_);[Red]\(#,##0.0000000\)"/>
    <numFmt numFmtId="220" formatCode="#,##0.00000000_);[Red]\(#,##0.00000000\)"/>
    <numFmt numFmtId="221" formatCode="0.000000"/>
    <numFmt numFmtId="222" formatCode="0.0000"/>
    <numFmt numFmtId="223" formatCode="[$]ggge&quot;年&quot;m&quot;月&quot;d&quot;日&quot;;@"/>
    <numFmt numFmtId="224" formatCode="[$-411]gge&quot;年&quot;m&quot;月&quot;d&quot;日&quot;;@"/>
    <numFmt numFmtId="225" formatCode="[$]gge&quot;年&quot;m&quot;月&quot;d&quot;日&quot;;@"/>
    <numFmt numFmtId="226" formatCode="0.0_);[Red]\(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b/>
      <sz val="11"/>
      <color indexed="10"/>
      <name val="ＭＳ Ｐゴシック"/>
      <family val="3"/>
    </font>
    <font>
      <b/>
      <u val="single"/>
      <sz val="11"/>
      <name val="ＭＳ Ｐゴシック"/>
      <family val="3"/>
    </font>
    <font>
      <sz val="18"/>
      <name val="ＭＳ Ｐゴシック"/>
      <family val="3"/>
    </font>
    <font>
      <sz val="12"/>
      <name val="ＭＳ Ｐゴシック"/>
      <family val="3"/>
    </font>
    <font>
      <sz val="8"/>
      <name val="ＭＳ Ｐゴシック"/>
      <family val="3"/>
    </font>
    <font>
      <sz val="9"/>
      <name val="ＭＳ Ｐゴシック"/>
      <family val="3"/>
    </font>
    <font>
      <sz val="11"/>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90999698638916"/>
        <bgColor indexed="64"/>
      </patternFill>
    </fill>
    <fill>
      <patternFill patternType="solid">
        <fgColor theme="0" tint="-0.149930000305175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double"/>
      <right style="hair"/>
      <top>
        <color indexed="63"/>
      </top>
      <bottom style="thin"/>
    </border>
    <border>
      <left>
        <color indexed="63"/>
      </left>
      <right style="thin"/>
      <top style="thin"/>
      <bottom style="hair"/>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hair"/>
    </border>
    <border>
      <left style="hair"/>
      <right style="thin"/>
      <top style="thin"/>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thin"/>
      <bottom style="double"/>
    </border>
    <border>
      <left>
        <color indexed="63"/>
      </left>
      <right style="double"/>
      <top style="thin"/>
      <bottom style="double"/>
    </border>
    <border>
      <left style="hair"/>
      <right>
        <color indexed="63"/>
      </right>
      <top>
        <color indexed="63"/>
      </top>
      <bottom style="thin"/>
    </border>
    <border>
      <left>
        <color indexed="63"/>
      </left>
      <right style="thin"/>
      <top>
        <color indexed="63"/>
      </top>
      <bottom style="thin"/>
    </border>
    <border>
      <left>
        <color indexed="63"/>
      </left>
      <right style="thin"/>
      <top style="thin"/>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165">
    <xf numFmtId="0" fontId="0" fillId="0" borderId="0" xfId="0" applyAlignment="1">
      <alignment vertical="center"/>
    </xf>
    <xf numFmtId="0" fontId="0" fillId="33" borderId="0" xfId="0" applyFill="1" applyAlignment="1">
      <alignment vertical="center"/>
    </xf>
    <xf numFmtId="0" fontId="4" fillId="33" borderId="10" xfId="0" applyFont="1" applyFill="1" applyBorder="1" applyAlignment="1">
      <alignment vertical="center"/>
    </xf>
    <xf numFmtId="0" fontId="6" fillId="33" borderId="0" xfId="0" applyFont="1" applyFill="1" applyAlignment="1">
      <alignment vertical="center"/>
    </xf>
    <xf numFmtId="0" fontId="0" fillId="33" borderId="11" xfId="0" applyFill="1" applyBorder="1" applyAlignment="1">
      <alignment horizontal="left" vertical="center"/>
    </xf>
    <xf numFmtId="0" fontId="0" fillId="33" borderId="12" xfId="0" applyFill="1" applyBorder="1" applyAlignment="1">
      <alignment vertical="center"/>
    </xf>
    <xf numFmtId="0" fontId="0" fillId="33" borderId="13" xfId="0" applyFill="1" applyBorder="1" applyAlignment="1">
      <alignment vertical="center"/>
    </xf>
    <xf numFmtId="3" fontId="0" fillId="33" borderId="0" xfId="0" applyNumberFormat="1" applyFill="1" applyAlignment="1">
      <alignment vertical="center"/>
    </xf>
    <xf numFmtId="5" fontId="0" fillId="33" borderId="0" xfId="0" applyNumberFormat="1" applyFill="1" applyAlignment="1">
      <alignment vertical="center"/>
    </xf>
    <xf numFmtId="0" fontId="0" fillId="33" borderId="0" xfId="0" applyFont="1" applyFill="1" applyAlignment="1">
      <alignment vertical="center"/>
    </xf>
    <xf numFmtId="0" fontId="0" fillId="33" borderId="14"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5" xfId="0" applyFill="1" applyBorder="1" applyAlignment="1">
      <alignment horizontal="center" vertical="center"/>
    </xf>
    <xf numFmtId="0" fontId="0" fillId="33" borderId="15" xfId="0" applyFill="1" applyBorder="1" applyAlignment="1">
      <alignment horizontal="left" vertical="center"/>
    </xf>
    <xf numFmtId="0" fontId="0" fillId="34" borderId="0" xfId="0" applyFill="1" applyAlignment="1">
      <alignment vertical="center"/>
    </xf>
    <xf numFmtId="0" fontId="0" fillId="34" borderId="11" xfId="0" applyFill="1" applyBorder="1" applyAlignment="1">
      <alignment vertical="center"/>
    </xf>
    <xf numFmtId="0" fontId="0" fillId="34" borderId="16" xfId="0" applyFill="1" applyBorder="1" applyAlignment="1">
      <alignment vertical="center"/>
    </xf>
    <xf numFmtId="210" fontId="0" fillId="34" borderId="16" xfId="0" applyNumberFormat="1" applyFill="1" applyBorder="1" applyAlignment="1">
      <alignment vertical="center"/>
    </xf>
    <xf numFmtId="0" fontId="0" fillId="34" borderId="10" xfId="0" applyFill="1" applyBorder="1" applyAlignment="1">
      <alignment vertical="center"/>
    </xf>
    <xf numFmtId="219" fontId="0" fillId="34" borderId="16" xfId="0" applyNumberFormat="1" applyFill="1" applyBorder="1" applyAlignment="1">
      <alignment vertical="center"/>
    </xf>
    <xf numFmtId="0" fontId="0" fillId="34" borderId="0" xfId="0" applyFill="1" applyAlignment="1">
      <alignment horizontal="center" vertical="center"/>
    </xf>
    <xf numFmtId="1" fontId="0" fillId="34" borderId="11" xfId="0" applyNumberFormat="1" applyFill="1" applyBorder="1" applyAlignment="1">
      <alignment vertical="center"/>
    </xf>
    <xf numFmtId="14" fontId="0" fillId="33" borderId="0" xfId="0" applyNumberFormat="1" applyFill="1" applyAlignment="1">
      <alignment vertical="center"/>
    </xf>
    <xf numFmtId="0" fontId="0" fillId="33" borderId="0" xfId="0" applyNumberFormat="1" applyFill="1" applyAlignment="1">
      <alignment vertical="center"/>
    </xf>
    <xf numFmtId="0" fontId="10" fillId="35" borderId="17" xfId="0" applyFont="1" applyFill="1" applyBorder="1" applyAlignment="1">
      <alignment vertical="center"/>
    </xf>
    <xf numFmtId="0" fontId="10" fillId="33" borderId="0" xfId="0" applyFont="1" applyFill="1" applyAlignment="1">
      <alignment vertical="center"/>
    </xf>
    <xf numFmtId="0" fontId="10" fillId="35" borderId="18" xfId="0" applyFont="1" applyFill="1" applyBorder="1" applyAlignment="1">
      <alignment vertical="center"/>
    </xf>
    <xf numFmtId="0" fontId="10" fillId="35" borderId="19" xfId="0" applyFont="1" applyFill="1" applyBorder="1" applyAlignment="1">
      <alignment vertical="center"/>
    </xf>
    <xf numFmtId="0" fontId="4" fillId="33" borderId="20"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0" fillId="33" borderId="21" xfId="0" applyFill="1" applyBorder="1" applyAlignment="1">
      <alignment horizontal="center" vertical="center"/>
    </xf>
    <xf numFmtId="0" fontId="0" fillId="33" borderId="0" xfId="0" applyFill="1" applyAlignment="1">
      <alignment horizontal="right" vertical="center"/>
    </xf>
    <xf numFmtId="0" fontId="12" fillId="33" borderId="0" xfId="0" applyFont="1" applyFill="1" applyAlignment="1">
      <alignment vertical="center"/>
    </xf>
    <xf numFmtId="210" fontId="0" fillId="33" borderId="16" xfId="0" applyNumberFormat="1" applyFill="1" applyBorder="1" applyAlignment="1">
      <alignment vertical="center"/>
    </xf>
    <xf numFmtId="219" fontId="0" fillId="33" borderId="16" xfId="0" applyNumberFormat="1" applyFill="1" applyBorder="1" applyAlignment="1">
      <alignment vertical="center"/>
    </xf>
    <xf numFmtId="0" fontId="0" fillId="33" borderId="16" xfId="0" applyFill="1" applyBorder="1" applyAlignment="1">
      <alignment horizontal="center" vertical="center"/>
    </xf>
    <xf numFmtId="0" fontId="0" fillId="33" borderId="11" xfId="0" applyFill="1" applyBorder="1" applyAlignment="1">
      <alignment horizontal="center"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2" borderId="16" xfId="0" applyFill="1" applyBorder="1" applyAlignment="1">
      <alignment horizontal="right" vertical="center"/>
    </xf>
    <xf numFmtId="0" fontId="0" fillId="2" borderId="14" xfId="0" applyFont="1" applyFill="1" applyBorder="1" applyAlignment="1">
      <alignment horizontal="right" vertical="center"/>
    </xf>
    <xf numFmtId="0" fontId="0" fillId="2" borderId="14" xfId="0" applyFill="1" applyBorder="1" applyAlignment="1">
      <alignment horizontal="righ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33" borderId="10" xfId="0" applyFill="1" applyBorder="1" applyAlignment="1">
      <alignment vertical="center"/>
    </xf>
    <xf numFmtId="0" fontId="8" fillId="33" borderId="0" xfId="0" applyFont="1" applyFill="1" applyAlignment="1">
      <alignment horizontal="center" vertical="center"/>
    </xf>
    <xf numFmtId="0" fontId="7" fillId="33" borderId="0" xfId="0" applyFont="1" applyFill="1" applyAlignment="1">
      <alignment horizontal="center" vertical="center"/>
    </xf>
    <xf numFmtId="3" fontId="46" fillId="33" borderId="26" xfId="0" applyNumberFormat="1" applyFont="1" applyFill="1" applyBorder="1" applyAlignment="1">
      <alignment horizontal="center" vertical="center"/>
    </xf>
    <xf numFmtId="176" fontId="46" fillId="33" borderId="27" xfId="0" applyNumberFormat="1" applyFont="1" applyFill="1" applyBorder="1" applyAlignment="1">
      <alignment horizontal="center" vertical="center"/>
    </xf>
    <xf numFmtId="176" fontId="46" fillId="33" borderId="28" xfId="0" applyNumberFormat="1" applyFont="1" applyFill="1" applyBorder="1" applyAlignment="1">
      <alignment horizontal="center" vertical="center"/>
    </xf>
    <xf numFmtId="0" fontId="7" fillId="33" borderId="0" xfId="0" applyFont="1" applyFill="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ill="1" applyBorder="1" applyAlignment="1">
      <alignment horizontal="center" vertical="center"/>
    </xf>
    <xf numFmtId="0" fontId="0" fillId="2" borderId="22" xfId="0" applyFill="1" applyBorder="1" applyAlignment="1">
      <alignment horizontal="left" vertical="center" shrinkToFit="1"/>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16"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33" borderId="16"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0" fontId="0" fillId="33" borderId="22" xfId="0" applyFill="1" applyBorder="1" applyAlignment="1">
      <alignment horizontal="left" vertical="center" shrinkToFit="1"/>
    </xf>
    <xf numFmtId="0" fontId="0" fillId="33" borderId="29" xfId="0" applyFill="1" applyBorder="1" applyAlignment="1">
      <alignment horizontal="left" vertical="center" shrinkToFit="1"/>
    </xf>
    <xf numFmtId="0" fontId="0" fillId="33" borderId="20" xfId="0" applyFill="1" applyBorder="1" applyAlignment="1">
      <alignment horizontal="left" vertical="center" shrinkToFit="1"/>
    </xf>
    <xf numFmtId="0" fontId="0" fillId="33" borderId="23" xfId="0" applyFill="1" applyBorder="1" applyAlignment="1">
      <alignment horizontal="left" vertical="center" wrapText="1"/>
    </xf>
    <xf numFmtId="0" fontId="0" fillId="33" borderId="31" xfId="0" applyFill="1" applyBorder="1" applyAlignment="1">
      <alignment horizontal="left" vertical="center" wrapText="1"/>
    </xf>
    <xf numFmtId="0" fontId="0" fillId="33" borderId="12" xfId="0" applyFill="1" applyBorder="1" applyAlignment="1">
      <alignment horizontal="left" vertical="center" wrapText="1"/>
    </xf>
    <xf numFmtId="0" fontId="0" fillId="33" borderId="24" xfId="0" applyFill="1" applyBorder="1" applyAlignment="1">
      <alignment horizontal="left" vertical="center" wrapText="1"/>
    </xf>
    <xf numFmtId="0" fontId="0" fillId="33" borderId="32" xfId="0" applyFill="1" applyBorder="1" applyAlignment="1">
      <alignment horizontal="left" vertical="center" wrapText="1"/>
    </xf>
    <xf numFmtId="0" fontId="0" fillId="33" borderId="13" xfId="0" applyFill="1" applyBorder="1" applyAlignment="1">
      <alignment horizontal="left" vertical="center" wrapText="1"/>
    </xf>
    <xf numFmtId="0" fontId="8"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ill="1" applyBorder="1" applyAlignment="1">
      <alignment horizontal="center" vertical="center"/>
    </xf>
    <xf numFmtId="0" fontId="0" fillId="2" borderId="24"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20" xfId="0" applyFill="1" applyBorder="1" applyAlignment="1">
      <alignment horizontal="left" vertical="center" shrinkToFit="1"/>
    </xf>
    <xf numFmtId="0" fontId="0" fillId="33" borderId="26" xfId="0" applyFill="1" applyBorder="1" applyAlignment="1">
      <alignment horizontal="center" vertical="center"/>
    </xf>
    <xf numFmtId="0" fontId="0" fillId="2" borderId="23" xfId="0" applyFill="1" applyBorder="1" applyAlignment="1">
      <alignment horizontal="left" vertical="center" shrinkToFit="1"/>
    </xf>
    <xf numFmtId="0" fontId="0" fillId="2" borderId="3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27" xfId="0" applyFont="1" applyFill="1" applyBorder="1" applyAlignment="1">
      <alignment horizontal="left" vertical="center" shrinkToFit="1"/>
    </xf>
    <xf numFmtId="0" fontId="11" fillId="33" borderId="0" xfId="0" applyFont="1" applyFill="1" applyAlignment="1">
      <alignment horizontal="left" vertical="center" wrapText="1"/>
    </xf>
    <xf numFmtId="0" fontId="11" fillId="33" borderId="15" xfId="0" applyFont="1" applyFill="1" applyBorder="1" applyAlignment="1">
      <alignment horizontal="left" vertical="top" wrapText="1"/>
    </xf>
    <xf numFmtId="0" fontId="11" fillId="33" borderId="0" xfId="0" applyFont="1" applyFill="1" applyBorder="1" applyAlignment="1">
      <alignment horizontal="left" vertical="center"/>
    </xf>
    <xf numFmtId="0" fontId="0" fillId="2" borderId="28" xfId="0" applyFont="1" applyFill="1" applyBorder="1" applyAlignment="1">
      <alignment horizontal="left" vertical="center" shrinkToFit="1"/>
    </xf>
    <xf numFmtId="0" fontId="0" fillId="2" borderId="28"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203" fontId="0" fillId="2" borderId="27" xfId="0" applyNumberFormat="1" applyFont="1" applyFill="1" applyBorder="1" applyAlignment="1">
      <alignment horizontal="center" vertical="center" shrinkToFit="1"/>
    </xf>
    <xf numFmtId="226" fontId="0" fillId="2" borderId="27" xfId="0" applyNumberFormat="1" applyFont="1" applyFill="1" applyBorder="1" applyAlignment="1">
      <alignment horizontal="center" vertical="center" shrinkToFit="1"/>
    </xf>
    <xf numFmtId="0" fontId="0" fillId="2" borderId="26" xfId="0" applyFont="1" applyFill="1" applyBorder="1" applyAlignment="1">
      <alignment horizontal="left" vertical="center" shrinkToFit="1"/>
    </xf>
    <xf numFmtId="0" fontId="0" fillId="2" borderId="26"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xf>
    <xf numFmtId="0" fontId="0" fillId="33" borderId="26" xfId="0" applyFill="1" applyBorder="1" applyAlignment="1">
      <alignment horizontal="left" vertical="center"/>
    </xf>
    <xf numFmtId="0" fontId="0" fillId="33" borderId="22" xfId="0" applyFill="1" applyBorder="1" applyAlignment="1">
      <alignment horizontal="center" vertical="center"/>
    </xf>
    <xf numFmtId="0" fontId="0" fillId="33" borderId="20" xfId="0" applyFill="1" applyBorder="1" applyAlignment="1">
      <alignment horizontal="center" vertical="center"/>
    </xf>
    <xf numFmtId="0" fontId="0" fillId="33" borderId="27" xfId="0" applyFill="1" applyBorder="1" applyAlignment="1">
      <alignment horizontal="left" vertical="center"/>
    </xf>
    <xf numFmtId="3" fontId="0" fillId="2" borderId="24" xfId="0" applyNumberFormat="1" applyFill="1" applyBorder="1" applyAlignment="1">
      <alignment horizontal="right" vertical="center"/>
    </xf>
    <xf numFmtId="3" fontId="0" fillId="2" borderId="32" xfId="0" applyNumberFormat="1" applyFill="1" applyBorder="1" applyAlignment="1">
      <alignment horizontal="right" vertical="center"/>
    </xf>
    <xf numFmtId="191" fontId="5" fillId="33" borderId="26" xfId="0" applyNumberFormat="1" applyFont="1" applyFill="1" applyBorder="1" applyAlignment="1">
      <alignment horizontal="right" vertical="center"/>
    </xf>
    <xf numFmtId="191" fontId="5" fillId="33" borderId="22" xfId="0" applyNumberFormat="1" applyFont="1" applyFill="1" applyBorder="1" applyAlignment="1">
      <alignment horizontal="right" vertical="center"/>
    </xf>
    <xf numFmtId="191" fontId="5" fillId="33" borderId="27" xfId="0" applyNumberFormat="1" applyFont="1" applyFill="1" applyBorder="1" applyAlignment="1">
      <alignment horizontal="right" vertical="center"/>
    </xf>
    <xf numFmtId="191" fontId="5" fillId="33" borderId="23" xfId="0" applyNumberFormat="1" applyFont="1" applyFill="1" applyBorder="1" applyAlignment="1">
      <alignment horizontal="right" vertical="center"/>
    </xf>
    <xf numFmtId="0" fontId="10" fillId="35" borderId="33" xfId="0" applyFont="1" applyFill="1" applyBorder="1" applyAlignment="1">
      <alignment horizontal="center" vertical="center"/>
    </xf>
    <xf numFmtId="0" fontId="10" fillId="35" borderId="34" xfId="0" applyFont="1" applyFill="1" applyBorder="1" applyAlignment="1">
      <alignment horizontal="center" vertical="center"/>
    </xf>
    <xf numFmtId="214" fontId="5" fillId="33" borderId="16" xfId="0" applyNumberFormat="1" applyFont="1" applyFill="1" applyBorder="1" applyAlignment="1">
      <alignment horizontal="right" vertical="center"/>
    </xf>
    <xf numFmtId="214" fontId="5" fillId="33" borderId="14" xfId="0" applyNumberFormat="1" applyFont="1" applyFill="1" applyBorder="1" applyAlignment="1">
      <alignment horizontal="right" vertical="center"/>
    </xf>
    <xf numFmtId="219" fontId="0" fillId="33" borderId="16" xfId="0" applyNumberFormat="1" applyFont="1" applyFill="1" applyBorder="1" applyAlignment="1">
      <alignment horizontal="right" vertical="center"/>
    </xf>
    <xf numFmtId="219" fontId="0" fillId="33" borderId="14" xfId="0" applyNumberFormat="1" applyFont="1" applyFill="1" applyBorder="1" applyAlignment="1">
      <alignment horizontal="right" vertical="center"/>
    </xf>
    <xf numFmtId="0" fontId="10" fillId="35" borderId="35" xfId="0" applyFont="1" applyFill="1" applyBorder="1" applyAlignment="1">
      <alignment horizontal="center" vertical="center"/>
    </xf>
    <xf numFmtId="0" fontId="10" fillId="35" borderId="36" xfId="0" applyFont="1" applyFill="1" applyBorder="1" applyAlignment="1">
      <alignment horizontal="center" vertical="center"/>
    </xf>
    <xf numFmtId="0" fontId="10" fillId="35" borderId="3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191" fontId="5" fillId="33" borderId="28" xfId="0" applyNumberFormat="1" applyFont="1" applyFill="1" applyBorder="1" applyAlignment="1">
      <alignment horizontal="right" vertical="center"/>
    </xf>
    <xf numFmtId="191" fontId="5" fillId="33" borderId="24" xfId="0" applyNumberFormat="1" applyFont="1" applyFill="1" applyBorder="1" applyAlignment="1">
      <alignment horizontal="right" vertical="center"/>
    </xf>
    <xf numFmtId="191" fontId="0" fillId="33" borderId="18" xfId="0" applyNumberFormat="1" applyFill="1" applyBorder="1" applyAlignment="1">
      <alignment horizontal="center" vertical="center"/>
    </xf>
    <xf numFmtId="191" fontId="0" fillId="33" borderId="38" xfId="0" applyNumberFormat="1" applyFill="1" applyBorder="1" applyAlignment="1">
      <alignment horizontal="center" vertical="center"/>
    </xf>
    <xf numFmtId="191" fontId="0" fillId="33" borderId="36" xfId="0" applyNumberFormat="1" applyFill="1" applyBorder="1" applyAlignment="1">
      <alignment horizontal="center" vertical="center"/>
    </xf>
    <xf numFmtId="0" fontId="0" fillId="33" borderId="17" xfId="0" applyFill="1" applyBorder="1" applyAlignment="1">
      <alignment horizontal="center" vertical="center"/>
    </xf>
    <xf numFmtId="0" fontId="0" fillId="33" borderId="39" xfId="0" applyFill="1" applyBorder="1" applyAlignment="1">
      <alignment horizontal="center" vertical="center"/>
    </xf>
    <xf numFmtId="0" fontId="0" fillId="33" borderId="37" xfId="0" applyFill="1" applyBorder="1" applyAlignment="1">
      <alignment horizontal="center" vertical="center"/>
    </xf>
    <xf numFmtId="191" fontId="0" fillId="33" borderId="17" xfId="0" applyNumberFormat="1" applyFill="1" applyBorder="1" applyAlignment="1">
      <alignment horizontal="center" vertical="center"/>
    </xf>
    <xf numFmtId="191" fontId="0" fillId="33" borderId="39" xfId="0" applyNumberFormat="1" applyFill="1" applyBorder="1" applyAlignment="1">
      <alignment horizontal="center" vertical="center"/>
    </xf>
    <xf numFmtId="191" fontId="0" fillId="33" borderId="37" xfId="0" applyNumberFormat="1"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47" fillId="33" borderId="22"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23"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24" xfId="0" applyFont="1" applyFill="1" applyBorder="1" applyAlignment="1">
      <alignment horizontal="center" vertical="center"/>
    </xf>
    <xf numFmtId="0" fontId="47" fillId="33" borderId="13" xfId="0" applyFont="1" applyFill="1" applyBorder="1" applyAlignment="1">
      <alignment horizontal="center" vertical="center"/>
    </xf>
    <xf numFmtId="0" fontId="0" fillId="33" borderId="18" xfId="0" applyFill="1" applyBorder="1" applyAlignment="1">
      <alignment horizontal="left" vertical="center" wrapText="1"/>
    </xf>
    <xf numFmtId="0" fontId="0" fillId="33" borderId="38" xfId="0" applyFill="1" applyBorder="1" applyAlignment="1">
      <alignment horizontal="left" vertical="center" wrapText="1"/>
    </xf>
    <xf numFmtId="0" fontId="0" fillId="33" borderId="36" xfId="0" applyFill="1" applyBorder="1" applyAlignment="1">
      <alignment horizontal="left" vertical="center" wrapText="1"/>
    </xf>
    <xf numFmtId="178" fontId="0" fillId="33" borderId="18" xfId="0" applyNumberFormat="1" applyFont="1" applyFill="1" applyBorder="1" applyAlignment="1">
      <alignment horizontal="right" vertical="center"/>
    </xf>
    <xf numFmtId="178" fontId="0" fillId="33" borderId="38" xfId="0" applyNumberFormat="1" applyFont="1" applyFill="1" applyBorder="1" applyAlignment="1">
      <alignment horizontal="right" vertical="center"/>
    </xf>
    <xf numFmtId="0" fontId="10" fillId="35" borderId="42" xfId="0" applyFont="1" applyFill="1" applyBorder="1" applyAlignment="1">
      <alignment horizontal="center" vertical="center"/>
    </xf>
    <xf numFmtId="3" fontId="0" fillId="2" borderId="23" xfId="0" applyNumberFormat="1" applyFill="1" applyBorder="1" applyAlignment="1">
      <alignment horizontal="right" vertical="center"/>
    </xf>
    <xf numFmtId="3" fontId="0" fillId="2" borderId="31" xfId="0" applyNumberFormat="1" applyFill="1" applyBorder="1" applyAlignment="1">
      <alignment horizontal="right" vertical="center"/>
    </xf>
    <xf numFmtId="0" fontId="9" fillId="33" borderId="15" xfId="0" applyFont="1" applyFill="1" applyBorder="1" applyAlignment="1">
      <alignment horizontal="left" vertical="center" wrapText="1"/>
    </xf>
    <xf numFmtId="0" fontId="0" fillId="34" borderId="11" xfId="0" applyFill="1" applyBorder="1" applyAlignment="1">
      <alignment horizontal="center" vertical="center"/>
    </xf>
    <xf numFmtId="0" fontId="0" fillId="34" borderId="11" xfId="0" applyFont="1" applyFill="1" applyBorder="1" applyAlignment="1">
      <alignment vertical="center"/>
    </xf>
    <xf numFmtId="0" fontId="0" fillId="33" borderId="16"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vertical="center" wrapText="1"/>
    </xf>
    <xf numFmtId="181" fontId="0" fillId="2" borderId="16" xfId="0" applyNumberFormat="1" applyFont="1" applyFill="1" applyBorder="1" applyAlignment="1">
      <alignment horizontal="right" vertical="center"/>
    </xf>
    <xf numFmtId="181" fontId="0" fillId="2" borderId="14" xfId="0" applyNumberFormat="1" applyFont="1" applyFill="1" applyBorder="1" applyAlignment="1">
      <alignment horizontal="right" vertical="center"/>
    </xf>
    <xf numFmtId="0" fontId="0" fillId="33" borderId="10" xfId="0" applyFont="1" applyFill="1" applyBorder="1" applyAlignment="1">
      <alignment vertical="center"/>
    </xf>
    <xf numFmtId="3" fontId="0" fillId="2" borderId="16"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0">
      <selection activeCell="F36" sqref="F36"/>
    </sheetView>
  </sheetViews>
  <sheetFormatPr defaultColWidth="9.00390625" defaultRowHeight="13.5"/>
  <cols>
    <col min="1" max="9" width="9.875" style="1" customWidth="1"/>
    <col min="10" max="13" width="9.00390625" style="1" customWidth="1"/>
    <col min="14" max="14" width="10.50390625" style="1" bestFit="1" customWidth="1"/>
    <col min="15" max="15" width="9.00390625" style="1" customWidth="1"/>
    <col min="16" max="16" width="9.50390625" style="1" bestFit="1" customWidth="1"/>
    <col min="17" max="16384" width="9.00390625" style="1" customWidth="1"/>
  </cols>
  <sheetData>
    <row r="1" spans="6:9" ht="13.5">
      <c r="F1" s="9"/>
      <c r="I1" s="33" t="s">
        <v>40</v>
      </c>
    </row>
    <row r="4" spans="1:9" ht="21">
      <c r="A4" s="55" t="s">
        <v>95</v>
      </c>
      <c r="B4" s="55"/>
      <c r="C4" s="55"/>
      <c r="D4" s="55"/>
      <c r="E4" s="55"/>
      <c r="F4" s="55"/>
      <c r="G4" s="55"/>
      <c r="H4" s="55"/>
      <c r="I4" s="55"/>
    </row>
    <row r="5" spans="1:9" ht="21">
      <c r="A5" s="55"/>
      <c r="B5" s="55"/>
      <c r="C5" s="55"/>
      <c r="D5" s="55"/>
      <c r="E5" s="55"/>
      <c r="F5" s="55"/>
      <c r="G5" s="55"/>
      <c r="H5" s="55"/>
      <c r="I5" s="55"/>
    </row>
    <row r="6" spans="1:9" ht="14.25">
      <c r="A6" s="77" t="s">
        <v>16</v>
      </c>
      <c r="B6" s="77"/>
      <c r="C6" s="77"/>
      <c r="D6" s="77"/>
      <c r="E6" s="77"/>
      <c r="F6" s="77"/>
      <c r="G6" s="77"/>
      <c r="H6" s="77"/>
      <c r="I6" s="77"/>
    </row>
    <row r="9" ht="13.5">
      <c r="A9" s="9" t="s">
        <v>17</v>
      </c>
    </row>
    <row r="10" ht="13.5">
      <c r="A10" s="9"/>
    </row>
    <row r="11" ht="13.5">
      <c r="A11" s="9" t="s">
        <v>15</v>
      </c>
    </row>
    <row r="12" spans="1:9" ht="21" customHeight="1">
      <c r="A12" s="56" t="s">
        <v>96</v>
      </c>
      <c r="B12" s="56"/>
      <c r="C12" s="56"/>
      <c r="D12" s="59"/>
      <c r="E12" s="60"/>
      <c r="F12" s="60"/>
      <c r="G12" s="60"/>
      <c r="H12" s="60"/>
      <c r="I12" s="61"/>
    </row>
    <row r="13" spans="1:9" ht="21" customHeight="1">
      <c r="A13" s="57" t="s">
        <v>97</v>
      </c>
      <c r="B13" s="58"/>
      <c r="C13" s="58"/>
      <c r="D13" s="87"/>
      <c r="E13" s="88"/>
      <c r="F13" s="88"/>
      <c r="G13" s="88"/>
      <c r="H13" s="88"/>
      <c r="I13" s="89"/>
    </row>
    <row r="14" spans="1:9" ht="21" customHeight="1">
      <c r="A14" s="80" t="s">
        <v>98</v>
      </c>
      <c r="B14" s="81"/>
      <c r="C14" s="81"/>
      <c r="D14" s="82"/>
      <c r="E14" s="83"/>
      <c r="F14" s="83"/>
      <c r="G14" s="83"/>
      <c r="H14" s="83"/>
      <c r="I14" s="84"/>
    </row>
    <row r="15" spans="1:9" ht="13.5">
      <c r="A15" s="12"/>
      <c r="B15" s="13"/>
      <c r="C15" s="13"/>
      <c r="D15" s="14"/>
      <c r="E15" s="14"/>
      <c r="F15" s="14"/>
      <c r="G15" s="14"/>
      <c r="H15" s="14"/>
      <c r="I15" s="14"/>
    </row>
    <row r="16" ht="13.5">
      <c r="A16" s="9" t="s">
        <v>99</v>
      </c>
    </row>
    <row r="17" spans="1:9" ht="21" customHeight="1">
      <c r="A17" s="56" t="s">
        <v>100</v>
      </c>
      <c r="B17" s="86"/>
      <c r="C17" s="86"/>
      <c r="D17" s="59"/>
      <c r="E17" s="60"/>
      <c r="F17" s="60"/>
      <c r="G17" s="60"/>
      <c r="H17" s="60"/>
      <c r="I17" s="85"/>
    </row>
    <row r="18" spans="1:9" ht="21" customHeight="1">
      <c r="A18" s="80" t="s">
        <v>101</v>
      </c>
      <c r="B18" s="81"/>
      <c r="C18" s="81"/>
      <c r="D18" s="82"/>
      <c r="E18" s="83"/>
      <c r="F18" s="83"/>
      <c r="G18" s="83"/>
      <c r="H18" s="83"/>
      <c r="I18" s="84"/>
    </row>
    <row r="20" spans="1:4" ht="13.5">
      <c r="A20" s="9" t="s">
        <v>107</v>
      </c>
      <c r="D20" s="34"/>
    </row>
    <row r="21" spans="1:16" ht="21" customHeight="1">
      <c r="A21" s="78" t="s">
        <v>18</v>
      </c>
      <c r="B21" s="79"/>
      <c r="C21" s="79"/>
      <c r="D21" s="43">
        <v>2021</v>
      </c>
      <c r="E21" s="10" t="s">
        <v>19</v>
      </c>
      <c r="F21" s="44">
        <v>11</v>
      </c>
      <c r="G21" s="10" t="s">
        <v>20</v>
      </c>
      <c r="H21" s="45">
        <v>10</v>
      </c>
      <c r="I21" s="11" t="s">
        <v>21</v>
      </c>
      <c r="N21" s="23"/>
      <c r="P21" s="24"/>
    </row>
    <row r="22" spans="4:6" ht="13.5">
      <c r="D22" s="34" t="s">
        <v>102</v>
      </c>
      <c r="F22" s="33"/>
    </row>
    <row r="23" ht="13.5">
      <c r="A23" s="9" t="s">
        <v>108</v>
      </c>
    </row>
    <row r="24" spans="1:9" ht="60" customHeight="1">
      <c r="A24" s="62"/>
      <c r="B24" s="63"/>
      <c r="C24" s="63"/>
      <c r="D24" s="63"/>
      <c r="E24" s="63"/>
      <c r="F24" s="63"/>
      <c r="G24" s="63"/>
      <c r="H24" s="63"/>
      <c r="I24" s="64"/>
    </row>
    <row r="26" ht="13.5">
      <c r="A26" s="9" t="s">
        <v>109</v>
      </c>
    </row>
    <row r="27" spans="1:9" ht="13.5">
      <c r="A27" s="37" t="s">
        <v>85</v>
      </c>
      <c r="B27" s="65" t="s">
        <v>86</v>
      </c>
      <c r="C27" s="66"/>
      <c r="D27" s="66"/>
      <c r="E27" s="66"/>
      <c r="F27" s="66"/>
      <c r="G27" s="66"/>
      <c r="H27" s="67"/>
      <c r="I27" s="38" t="s">
        <v>87</v>
      </c>
    </row>
    <row r="28" spans="1:9" ht="21" customHeight="1">
      <c r="A28" s="39">
        <v>1</v>
      </c>
      <c r="B28" s="68" t="s">
        <v>103</v>
      </c>
      <c r="C28" s="69"/>
      <c r="D28" s="69"/>
      <c r="E28" s="69"/>
      <c r="F28" s="69"/>
      <c r="G28" s="69"/>
      <c r="H28" s="70"/>
      <c r="I28" s="46"/>
    </row>
    <row r="29" spans="1:9" ht="25.5" customHeight="1">
      <c r="A29" s="40">
        <v>2</v>
      </c>
      <c r="B29" s="71" t="s">
        <v>126</v>
      </c>
      <c r="C29" s="72"/>
      <c r="D29" s="72"/>
      <c r="E29" s="72"/>
      <c r="F29" s="72"/>
      <c r="G29" s="72"/>
      <c r="H29" s="73"/>
      <c r="I29" s="47"/>
    </row>
    <row r="30" spans="1:9" ht="25.5" customHeight="1">
      <c r="A30" s="41">
        <v>3</v>
      </c>
      <c r="B30" s="74" t="s">
        <v>104</v>
      </c>
      <c r="C30" s="75"/>
      <c r="D30" s="75"/>
      <c r="E30" s="75"/>
      <c r="F30" s="75"/>
      <c r="G30" s="75"/>
      <c r="H30" s="76"/>
      <c r="I30" s="48"/>
    </row>
    <row r="32" ht="13.5">
      <c r="A32" s="9" t="s">
        <v>110</v>
      </c>
    </row>
    <row r="33" spans="1:9" ht="60" customHeight="1">
      <c r="A33" s="62"/>
      <c r="B33" s="63"/>
      <c r="C33" s="63"/>
      <c r="D33" s="63"/>
      <c r="E33" s="63"/>
      <c r="F33" s="63"/>
      <c r="G33" s="63"/>
      <c r="H33" s="63"/>
      <c r="I33" s="64"/>
    </row>
  </sheetData>
  <sheetProtection/>
  <mergeCells count="20">
    <mergeCell ref="A24:I24"/>
    <mergeCell ref="A6:I6"/>
    <mergeCell ref="A21:C21"/>
    <mergeCell ref="A18:C18"/>
    <mergeCell ref="D18:I18"/>
    <mergeCell ref="D17:I17"/>
    <mergeCell ref="A17:C17"/>
    <mergeCell ref="D13:I13"/>
    <mergeCell ref="A14:C14"/>
    <mergeCell ref="D14:I14"/>
    <mergeCell ref="A5:I5"/>
    <mergeCell ref="A12:C12"/>
    <mergeCell ref="A13:C13"/>
    <mergeCell ref="A4:I4"/>
    <mergeCell ref="D12:I12"/>
    <mergeCell ref="A33:I33"/>
    <mergeCell ref="B27:H27"/>
    <mergeCell ref="B28:H28"/>
    <mergeCell ref="B29:H29"/>
    <mergeCell ref="B30:H3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tabSelected="1" view="pageBreakPreview" zoomScale="115" zoomScaleSheetLayoutView="115" zoomScalePageLayoutView="0" workbookViewId="0" topLeftCell="A1">
      <selection activeCell="F36" sqref="F36"/>
    </sheetView>
  </sheetViews>
  <sheetFormatPr defaultColWidth="9.00390625" defaultRowHeight="13.5"/>
  <cols>
    <col min="1" max="8" width="10.125" style="1" customWidth="1"/>
    <col min="9" max="16384" width="9.00390625" style="1" customWidth="1"/>
  </cols>
  <sheetData>
    <row r="1" ht="13.5">
      <c r="H1" s="33" t="str">
        <f>'（入力シート１）基本情報'!I1</f>
        <v>004太陽光発電設備の導入</v>
      </c>
    </row>
    <row r="4" spans="1:9" ht="21">
      <c r="A4" s="55" t="s">
        <v>95</v>
      </c>
      <c r="B4" s="55"/>
      <c r="C4" s="55"/>
      <c r="D4" s="55"/>
      <c r="E4" s="55"/>
      <c r="F4" s="55"/>
      <c r="G4" s="55"/>
      <c r="H4" s="55"/>
      <c r="I4" s="51"/>
    </row>
    <row r="5" spans="1:9" ht="21">
      <c r="A5" s="55"/>
      <c r="B5" s="55"/>
      <c r="C5" s="55"/>
      <c r="D5" s="55"/>
      <c r="E5" s="55"/>
      <c r="F5" s="55"/>
      <c r="G5" s="55"/>
      <c r="H5" s="55"/>
      <c r="I5" s="55"/>
    </row>
    <row r="6" spans="1:9" ht="14.25">
      <c r="A6" s="77" t="s">
        <v>105</v>
      </c>
      <c r="B6" s="77"/>
      <c r="C6" s="77"/>
      <c r="D6" s="77"/>
      <c r="E6" s="77"/>
      <c r="F6" s="77"/>
      <c r="G6" s="77"/>
      <c r="H6" s="77"/>
      <c r="I6" s="50"/>
    </row>
    <row r="8" spans="1:5" ht="13.5">
      <c r="A8" s="9" t="s">
        <v>127</v>
      </c>
      <c r="E8" s="9"/>
    </row>
    <row r="9" spans="1:8" ht="21" customHeight="1">
      <c r="A9" s="78" t="s">
        <v>22</v>
      </c>
      <c r="B9" s="78"/>
      <c r="C9" s="78" t="s">
        <v>23</v>
      </c>
      <c r="D9" s="78"/>
      <c r="E9" s="78" t="s">
        <v>41</v>
      </c>
      <c r="F9" s="78"/>
      <c r="G9" s="101" t="s">
        <v>42</v>
      </c>
      <c r="H9" s="102"/>
    </row>
    <row r="10" spans="1:8" ht="21" customHeight="1">
      <c r="A10" s="99"/>
      <c r="B10" s="99"/>
      <c r="C10" s="99"/>
      <c r="D10" s="99"/>
      <c r="E10" s="100"/>
      <c r="F10" s="100"/>
      <c r="G10" s="100"/>
      <c r="H10" s="100"/>
    </row>
    <row r="11" spans="1:8" ht="21" customHeight="1">
      <c r="A11" s="90"/>
      <c r="B11" s="90"/>
      <c r="C11" s="90"/>
      <c r="D11" s="90"/>
      <c r="E11" s="96"/>
      <c r="F11" s="96"/>
      <c r="G11" s="96"/>
      <c r="H11" s="96"/>
    </row>
    <row r="12" spans="1:8" ht="21" customHeight="1">
      <c r="A12" s="90"/>
      <c r="B12" s="90"/>
      <c r="C12" s="90"/>
      <c r="D12" s="90"/>
      <c r="E12" s="96"/>
      <c r="F12" s="96"/>
      <c r="G12" s="96"/>
      <c r="H12" s="96"/>
    </row>
    <row r="13" spans="1:8" ht="21" customHeight="1">
      <c r="A13" s="90"/>
      <c r="B13" s="90"/>
      <c r="C13" s="90"/>
      <c r="D13" s="90"/>
      <c r="E13" s="96"/>
      <c r="F13" s="96"/>
      <c r="G13" s="96"/>
      <c r="H13" s="96"/>
    </row>
    <row r="14" spans="1:8" ht="21" customHeight="1">
      <c r="A14" s="90"/>
      <c r="B14" s="90"/>
      <c r="C14" s="90"/>
      <c r="D14" s="90"/>
      <c r="E14" s="96"/>
      <c r="F14" s="96"/>
      <c r="G14" s="96"/>
      <c r="H14" s="96"/>
    </row>
    <row r="15" spans="1:8" ht="21" customHeight="1">
      <c r="A15" s="90"/>
      <c r="B15" s="90"/>
      <c r="C15" s="98"/>
      <c r="D15" s="98"/>
      <c r="E15" s="97"/>
      <c r="F15" s="97"/>
      <c r="G15" s="97"/>
      <c r="H15" s="97"/>
    </row>
    <row r="16" spans="1:8" ht="21" customHeight="1">
      <c r="A16" s="90"/>
      <c r="B16" s="90"/>
      <c r="C16" s="90"/>
      <c r="D16" s="90"/>
      <c r="E16" s="96"/>
      <c r="F16" s="96"/>
      <c r="G16" s="96"/>
      <c r="H16" s="96"/>
    </row>
    <row r="17" spans="1:8" ht="21" customHeight="1">
      <c r="A17" s="90"/>
      <c r="B17" s="90"/>
      <c r="C17" s="90"/>
      <c r="D17" s="90"/>
      <c r="E17" s="96"/>
      <c r="F17" s="96"/>
      <c r="G17" s="96"/>
      <c r="H17" s="96"/>
    </row>
    <row r="18" spans="1:8" ht="21" customHeight="1">
      <c r="A18" s="90"/>
      <c r="B18" s="90"/>
      <c r="C18" s="90"/>
      <c r="D18" s="90"/>
      <c r="E18" s="96"/>
      <c r="F18" s="96"/>
      <c r="G18" s="96"/>
      <c r="H18" s="96"/>
    </row>
    <row r="19" spans="1:8" ht="21" customHeight="1">
      <c r="A19" s="90"/>
      <c r="B19" s="90"/>
      <c r="C19" s="90"/>
      <c r="D19" s="90"/>
      <c r="E19" s="96"/>
      <c r="F19" s="96"/>
      <c r="G19" s="96"/>
      <c r="H19" s="96"/>
    </row>
    <row r="20" spans="1:8" ht="21" customHeight="1">
      <c r="A20" s="94"/>
      <c r="B20" s="94"/>
      <c r="C20" s="94"/>
      <c r="D20" s="94"/>
      <c r="E20" s="95"/>
      <c r="F20" s="95"/>
      <c r="G20" s="95"/>
      <c r="H20" s="95"/>
    </row>
    <row r="21" spans="1:8" ht="27.75" customHeight="1">
      <c r="A21" s="92" t="s">
        <v>122</v>
      </c>
      <c r="B21" s="92"/>
      <c r="C21" s="92"/>
      <c r="D21" s="92"/>
      <c r="E21" s="92"/>
      <c r="F21" s="92"/>
      <c r="G21" s="92"/>
      <c r="H21" s="92"/>
    </row>
    <row r="22" spans="1:8" ht="13.5">
      <c r="A22" s="93" t="s">
        <v>121</v>
      </c>
      <c r="B22" s="93"/>
      <c r="C22" s="93"/>
      <c r="D22" s="93"/>
      <c r="E22" s="93"/>
      <c r="F22" s="93"/>
      <c r="G22" s="93"/>
      <c r="H22" s="93"/>
    </row>
    <row r="23" spans="1:8" ht="27.75" customHeight="1">
      <c r="A23" s="91" t="s">
        <v>120</v>
      </c>
      <c r="B23" s="91"/>
      <c r="C23" s="91"/>
      <c r="D23" s="91"/>
      <c r="E23" s="91"/>
      <c r="F23" s="91"/>
      <c r="G23" s="91"/>
      <c r="H23" s="91"/>
    </row>
    <row r="29" ht="13.5">
      <c r="B29" s="9"/>
    </row>
  </sheetData>
  <sheetProtection/>
  <mergeCells count="54">
    <mergeCell ref="E11:F11"/>
    <mergeCell ref="A9:B9"/>
    <mergeCell ref="A5:I5"/>
    <mergeCell ref="C9:D9"/>
    <mergeCell ref="E9:F9"/>
    <mergeCell ref="G9:H9"/>
    <mergeCell ref="A10:B10"/>
    <mergeCell ref="A13:B13"/>
    <mergeCell ref="E12:F12"/>
    <mergeCell ref="A4:H4"/>
    <mergeCell ref="A6:H6"/>
    <mergeCell ref="G12:H12"/>
    <mergeCell ref="A12:B12"/>
    <mergeCell ref="C12:D12"/>
    <mergeCell ref="A11:B11"/>
    <mergeCell ref="C11:D11"/>
    <mergeCell ref="G10:H10"/>
    <mergeCell ref="G11:H11"/>
    <mergeCell ref="C13:D13"/>
    <mergeCell ref="E13:F13"/>
    <mergeCell ref="G13:H13"/>
    <mergeCell ref="G16:H16"/>
    <mergeCell ref="C10:D10"/>
    <mergeCell ref="E10:F10"/>
    <mergeCell ref="C14:D14"/>
    <mergeCell ref="E14:F14"/>
    <mergeCell ref="G14:H14"/>
    <mergeCell ref="A14:B14"/>
    <mergeCell ref="A16:B16"/>
    <mergeCell ref="C16:D16"/>
    <mergeCell ref="E16:F16"/>
    <mergeCell ref="G20:H20"/>
    <mergeCell ref="A18:B18"/>
    <mergeCell ref="C18:D18"/>
    <mergeCell ref="A19:B19"/>
    <mergeCell ref="C19:D19"/>
    <mergeCell ref="E17:F17"/>
    <mergeCell ref="E19:F19"/>
    <mergeCell ref="G19:H19"/>
    <mergeCell ref="G17:H17"/>
    <mergeCell ref="A15:B15"/>
    <mergeCell ref="G15:H15"/>
    <mergeCell ref="C15:D15"/>
    <mergeCell ref="E15:F15"/>
    <mergeCell ref="A17:B17"/>
    <mergeCell ref="A23:H23"/>
    <mergeCell ref="A21:H21"/>
    <mergeCell ref="A22:H22"/>
    <mergeCell ref="C17:D17"/>
    <mergeCell ref="A20:B20"/>
    <mergeCell ref="C20:D20"/>
    <mergeCell ref="E20:F20"/>
    <mergeCell ref="E18:F18"/>
    <mergeCell ref="G18:H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F36" sqref="F36"/>
    </sheetView>
  </sheetViews>
  <sheetFormatPr defaultColWidth="9.00390625" defaultRowHeight="13.5"/>
  <cols>
    <col min="1" max="1" width="6.625" style="1" customWidth="1"/>
    <col min="2" max="2" width="18.00390625" style="1" customWidth="1"/>
    <col min="3" max="3" width="19.125" style="1" customWidth="1"/>
    <col min="4" max="4" width="6.625" style="1" customWidth="1"/>
    <col min="5" max="5" width="19.00390625" style="1" customWidth="1"/>
    <col min="6" max="6" width="16.00390625" style="1" customWidth="1"/>
    <col min="7" max="7" width="22.50390625" style="1" customWidth="1"/>
    <col min="8" max="8" width="17.625" style="1" customWidth="1"/>
    <col min="9" max="16384" width="9.00390625" style="1" customWidth="1"/>
  </cols>
  <sheetData>
    <row r="1" spans="1:6" ht="13.5">
      <c r="A1" s="3"/>
      <c r="B1" s="3"/>
      <c r="F1" s="33" t="str">
        <f>'（入力シート１）基本情報'!I1</f>
        <v>004太陽光発電設備の導入</v>
      </c>
    </row>
    <row r="2" spans="1:2" ht="13.5">
      <c r="A2" s="3"/>
      <c r="B2" s="3"/>
    </row>
    <row r="3" spans="1:2" ht="13.5">
      <c r="A3" s="3"/>
      <c r="B3" s="3"/>
    </row>
    <row r="4" spans="1:9" ht="21">
      <c r="A4" s="55" t="s">
        <v>95</v>
      </c>
      <c r="B4" s="55"/>
      <c r="C4" s="55"/>
      <c r="D4" s="55"/>
      <c r="E4" s="55"/>
      <c r="F4" s="55"/>
      <c r="G4" s="51"/>
      <c r="H4" s="51"/>
      <c r="I4" s="51"/>
    </row>
    <row r="5" spans="1:9" ht="21">
      <c r="A5" s="55"/>
      <c r="B5" s="55"/>
      <c r="C5" s="55"/>
      <c r="D5" s="55"/>
      <c r="E5" s="55"/>
      <c r="F5" s="55"/>
      <c r="G5" s="55"/>
      <c r="H5" s="55"/>
      <c r="I5" s="55"/>
    </row>
    <row r="6" spans="1:9" ht="14.25">
      <c r="A6" s="77" t="s">
        <v>106</v>
      </c>
      <c r="B6" s="77"/>
      <c r="C6" s="77"/>
      <c r="D6" s="77"/>
      <c r="E6" s="77"/>
      <c r="F6" s="77"/>
      <c r="G6" s="50"/>
      <c r="H6" s="50"/>
      <c r="I6" s="50"/>
    </row>
    <row r="7" spans="1:2" ht="13.5">
      <c r="A7" s="3"/>
      <c r="B7" s="3"/>
    </row>
    <row r="8" spans="1:6" s="26" customFormat="1" ht="21" customHeight="1" thickBot="1">
      <c r="A8" s="25" t="s">
        <v>5</v>
      </c>
      <c r="B8" s="114" t="s">
        <v>24</v>
      </c>
      <c r="C8" s="115"/>
      <c r="D8" s="25" t="s">
        <v>5</v>
      </c>
      <c r="E8" s="114" t="s">
        <v>24</v>
      </c>
      <c r="F8" s="122"/>
    </row>
    <row r="9" spans="1:6" s="26" customFormat="1" ht="21" customHeight="1" thickTop="1">
      <c r="A9" s="27">
        <v>25</v>
      </c>
      <c r="B9" s="120" t="s">
        <v>88</v>
      </c>
      <c r="C9" s="151"/>
      <c r="D9" s="28">
        <v>103</v>
      </c>
      <c r="E9" s="120" t="s">
        <v>45</v>
      </c>
      <c r="F9" s="121"/>
    </row>
    <row r="10" ht="13.5">
      <c r="A10" s="34" t="s">
        <v>84</v>
      </c>
    </row>
    <row r="12" ht="13.5">
      <c r="A12" s="9" t="s">
        <v>25</v>
      </c>
    </row>
    <row r="13" ht="13.5">
      <c r="A13" s="9"/>
    </row>
    <row r="14" ht="13.5">
      <c r="A14" s="9" t="s">
        <v>111</v>
      </c>
    </row>
    <row r="15" spans="1:6" ht="13.5">
      <c r="A15" s="103" t="s">
        <v>26</v>
      </c>
      <c r="B15" s="66"/>
      <c r="C15" s="67"/>
      <c r="D15" s="4" t="s">
        <v>5</v>
      </c>
      <c r="E15" s="65" t="s">
        <v>6</v>
      </c>
      <c r="F15" s="67"/>
    </row>
    <row r="16" spans="1:6" ht="13.5">
      <c r="A16" s="104" t="s">
        <v>38</v>
      </c>
      <c r="B16" s="104"/>
      <c r="C16" s="104"/>
      <c r="D16" s="46">
        <v>25</v>
      </c>
      <c r="E16" s="105" t="str">
        <f>IF(D16="","",LOOKUP(D16,'係数'!$A$3:$A$31,'係数'!$B$3:$B$31))</f>
        <v>電力（関西電力）</v>
      </c>
      <c r="F16" s="106"/>
    </row>
    <row r="17" spans="1:6" ht="13.5">
      <c r="A17" s="107" t="s">
        <v>43</v>
      </c>
      <c r="B17" s="107"/>
      <c r="C17" s="107"/>
      <c r="D17" s="152">
        <v>100000</v>
      </c>
      <c r="E17" s="153"/>
      <c r="F17" s="5" t="s">
        <v>34</v>
      </c>
    </row>
    <row r="18" spans="1:6" ht="29.25" customHeight="1">
      <c r="A18" s="74" t="s">
        <v>44</v>
      </c>
      <c r="B18" s="75"/>
      <c r="C18" s="76"/>
      <c r="D18" s="108">
        <v>30000</v>
      </c>
      <c r="E18" s="109"/>
      <c r="F18" s="6" t="s">
        <v>34</v>
      </c>
    </row>
    <row r="19" spans="1:6" ht="15" customHeight="1">
      <c r="A19" s="157" t="s">
        <v>114</v>
      </c>
      <c r="B19" s="158"/>
      <c r="C19" s="159"/>
      <c r="D19" s="160">
        <v>0.02</v>
      </c>
      <c r="E19" s="161"/>
      <c r="F19" s="162" t="s">
        <v>115</v>
      </c>
    </row>
    <row r="20" spans="1:6" ht="15" customHeight="1">
      <c r="A20" s="157" t="s">
        <v>116</v>
      </c>
      <c r="B20" s="158"/>
      <c r="C20" s="159"/>
      <c r="D20" s="163">
        <v>60</v>
      </c>
      <c r="E20" s="164"/>
      <c r="F20" s="162" t="s">
        <v>119</v>
      </c>
    </row>
    <row r="21" spans="1:6" ht="15" customHeight="1">
      <c r="A21" s="157" t="s">
        <v>117</v>
      </c>
      <c r="B21" s="158"/>
      <c r="C21" s="159"/>
      <c r="D21" s="163">
        <v>90</v>
      </c>
      <c r="E21" s="164"/>
      <c r="F21" s="162" t="s">
        <v>119</v>
      </c>
    </row>
    <row r="22" spans="1:6" ht="15" customHeight="1">
      <c r="A22" s="157" t="s">
        <v>118</v>
      </c>
      <c r="B22" s="158"/>
      <c r="C22" s="159"/>
      <c r="D22" s="163">
        <v>90</v>
      </c>
      <c r="E22" s="164"/>
      <c r="F22" s="162" t="s">
        <v>119</v>
      </c>
    </row>
    <row r="23" spans="1:6" ht="13.5">
      <c r="A23" s="154"/>
      <c r="B23" s="154"/>
      <c r="C23" s="154"/>
      <c r="D23" s="154"/>
      <c r="E23" s="154"/>
      <c r="F23" s="154"/>
    </row>
    <row r="24" ht="13.5">
      <c r="A24" s="9" t="s">
        <v>112</v>
      </c>
    </row>
    <row r="25" spans="1:6" ht="13.5">
      <c r="A25" s="65" t="s">
        <v>94</v>
      </c>
      <c r="B25" s="66"/>
      <c r="C25" s="67"/>
      <c r="D25" s="118">
        <f>IF(D16="","",LOOKUP(D16,'係数'!$A$3:$A$31,'係数'!$F$3:$F$31))</f>
        <v>0.0001339</v>
      </c>
      <c r="E25" s="119"/>
      <c r="F25" s="49" t="s">
        <v>39</v>
      </c>
    </row>
    <row r="26" spans="1:6" ht="26.25" customHeight="1">
      <c r="A26" s="146" t="s">
        <v>89</v>
      </c>
      <c r="B26" s="147"/>
      <c r="C26" s="148"/>
      <c r="D26" s="149">
        <f>IF(D18="","",D17-D18)</f>
        <v>70000</v>
      </c>
      <c r="E26" s="150"/>
      <c r="F26" s="42" t="s">
        <v>90</v>
      </c>
    </row>
    <row r="27" spans="1:6" ht="13.5">
      <c r="A27" s="123" t="s">
        <v>91</v>
      </c>
      <c r="B27" s="124"/>
      <c r="C27" s="125"/>
      <c r="D27" s="116">
        <f>IF(D18="","",ROUNDDOWN(D26*D25*44/12,1))</f>
        <v>34.3</v>
      </c>
      <c r="E27" s="117"/>
      <c r="F27" s="2" t="s">
        <v>30</v>
      </c>
    </row>
    <row r="28" spans="1:6" ht="13.5">
      <c r="A28" s="123" t="s">
        <v>92</v>
      </c>
      <c r="B28" s="124"/>
      <c r="C28" s="125"/>
      <c r="D28" s="116">
        <f>ROUNDDOWN(D26*D25*(D19+D20/100*(1-D21/100*D22/100))*44/12,1)</f>
        <v>4.6</v>
      </c>
      <c r="E28" s="117"/>
      <c r="F28" s="2" t="s">
        <v>31</v>
      </c>
    </row>
    <row r="29" spans="1:8" ht="13.5">
      <c r="A29" s="126" t="s">
        <v>93</v>
      </c>
      <c r="B29" s="78"/>
      <c r="C29" s="126"/>
      <c r="D29" s="116">
        <f>IF(D28="","",D27-D28)</f>
        <v>29.699999999999996</v>
      </c>
      <c r="E29" s="117"/>
      <c r="F29" s="2" t="s">
        <v>35</v>
      </c>
      <c r="H29" s="7"/>
    </row>
    <row r="30" ht="13.5">
      <c r="H30" s="8"/>
    </row>
    <row r="31" ht="13.5">
      <c r="A31" s="1" t="s">
        <v>113</v>
      </c>
    </row>
    <row r="32" spans="1:6" ht="14.25" thickBot="1">
      <c r="A32" s="132" t="s">
        <v>36</v>
      </c>
      <c r="B32" s="133"/>
      <c r="C32" s="134"/>
      <c r="D32" s="135" t="str">
        <f>CONCATENATE('（入力シート１）基本情報'!D21,"/",'（入力シート１）基本情報'!F21,"/",'（入力シート１）基本情報'!H21)</f>
        <v>2021/11/10</v>
      </c>
      <c r="E32" s="136"/>
      <c r="F32" s="137"/>
    </row>
    <row r="33" spans="1:6" ht="14.25" thickTop="1">
      <c r="A33" s="138" t="s">
        <v>27</v>
      </c>
      <c r="B33" s="139"/>
      <c r="C33" s="32" t="s">
        <v>37</v>
      </c>
      <c r="D33" s="129" t="s">
        <v>28</v>
      </c>
      <c r="E33" s="130"/>
      <c r="F33" s="131"/>
    </row>
    <row r="34" spans="1:8" ht="13.5">
      <c r="A34" s="140" t="s">
        <v>123</v>
      </c>
      <c r="B34" s="141"/>
      <c r="C34" s="52">
        <v>0</v>
      </c>
      <c r="D34" s="110">
        <f>IF(D29="","",ROUNDDOWN(D29*C34/366,1))</f>
        <v>0</v>
      </c>
      <c r="E34" s="111"/>
      <c r="F34" s="29" t="s">
        <v>35</v>
      </c>
      <c r="G34" s="24"/>
      <c r="H34" s="23"/>
    </row>
    <row r="35" spans="1:8" ht="13.5">
      <c r="A35" s="142" t="s">
        <v>124</v>
      </c>
      <c r="B35" s="143"/>
      <c r="C35" s="53">
        <f>MIN("2022/3/31"-D32+1,365)</f>
        <v>142</v>
      </c>
      <c r="D35" s="112">
        <f>IF(D29="","",ROUNDDOWN(D29*C35/365,1))</f>
        <v>11.5</v>
      </c>
      <c r="E35" s="113"/>
      <c r="F35" s="30" t="s">
        <v>29</v>
      </c>
      <c r="G35" s="24"/>
      <c r="H35" s="23"/>
    </row>
    <row r="36" spans="1:8" ht="13.5">
      <c r="A36" s="144" t="s">
        <v>125</v>
      </c>
      <c r="B36" s="145"/>
      <c r="C36" s="54">
        <f>MIN("2023/3/31"-D32+1,365)</f>
        <v>365</v>
      </c>
      <c r="D36" s="127">
        <f>IF(D29="","",ROUNDDOWN(D29*C36/365,1))</f>
        <v>29.7</v>
      </c>
      <c r="E36" s="128"/>
      <c r="F36" s="31" t="s">
        <v>29</v>
      </c>
      <c r="G36" s="24"/>
      <c r="H36" s="23"/>
    </row>
  </sheetData>
  <sheetProtection/>
  <mergeCells count="44">
    <mergeCell ref="A19:C19"/>
    <mergeCell ref="A20:C20"/>
    <mergeCell ref="A21:C21"/>
    <mergeCell ref="A22:C22"/>
    <mergeCell ref="D19:E19"/>
    <mergeCell ref="D20:E20"/>
    <mergeCell ref="D21:E21"/>
    <mergeCell ref="D22:E22"/>
    <mergeCell ref="A5:I5"/>
    <mergeCell ref="A4:F4"/>
    <mergeCell ref="A6:F6"/>
    <mergeCell ref="A26:C26"/>
    <mergeCell ref="D26:E26"/>
    <mergeCell ref="A27:C27"/>
    <mergeCell ref="B9:C9"/>
    <mergeCell ref="D17:E17"/>
    <mergeCell ref="A18:C18"/>
    <mergeCell ref="A23:F23"/>
    <mergeCell ref="A28:C28"/>
    <mergeCell ref="A29:C29"/>
    <mergeCell ref="D36:E36"/>
    <mergeCell ref="D33:F33"/>
    <mergeCell ref="A32:C32"/>
    <mergeCell ref="D32:F32"/>
    <mergeCell ref="A33:B33"/>
    <mergeCell ref="A34:B34"/>
    <mergeCell ref="A35:B35"/>
    <mergeCell ref="A36:B36"/>
    <mergeCell ref="D34:E34"/>
    <mergeCell ref="D35:E35"/>
    <mergeCell ref="B8:C8"/>
    <mergeCell ref="D27:E27"/>
    <mergeCell ref="D28:E28"/>
    <mergeCell ref="D29:E29"/>
    <mergeCell ref="A25:C25"/>
    <mergeCell ref="D25:E25"/>
    <mergeCell ref="E9:F9"/>
    <mergeCell ref="E8:F8"/>
    <mergeCell ref="A15:C15"/>
    <mergeCell ref="A16:C16"/>
    <mergeCell ref="E15:F15"/>
    <mergeCell ref="E16:F16"/>
    <mergeCell ref="A17:C17"/>
    <mergeCell ref="D18:E18"/>
  </mergeCells>
  <printOptions/>
  <pageMargins left="0.75" right="0.52" top="0.49"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F36" sqref="F36"/>
    </sheetView>
  </sheetViews>
  <sheetFormatPr defaultColWidth="9.00390625" defaultRowHeight="13.5"/>
  <cols>
    <col min="1" max="1" width="9.00390625" style="15" customWidth="1"/>
    <col min="2" max="2" width="19.375" style="15" customWidth="1"/>
    <col min="3" max="3" width="10.00390625" style="15" bestFit="1" customWidth="1"/>
    <col min="4" max="4" width="14.125" style="15" customWidth="1"/>
    <col min="5" max="5" width="10.375" style="15" bestFit="1" customWidth="1"/>
    <col min="6" max="6" width="14.125" style="15" customWidth="1"/>
    <col min="7" max="16384" width="9.00390625" style="15" customWidth="1"/>
  </cols>
  <sheetData>
    <row r="1" ht="13.5">
      <c r="A1" s="15" t="s">
        <v>3</v>
      </c>
    </row>
    <row r="2" spans="1:7" ht="13.5">
      <c r="A2" s="16" t="s">
        <v>5</v>
      </c>
      <c r="B2" s="16" t="s">
        <v>6</v>
      </c>
      <c r="C2" s="16"/>
      <c r="D2" s="155" t="s">
        <v>7</v>
      </c>
      <c r="E2" s="155"/>
      <c r="F2" s="155" t="s">
        <v>2</v>
      </c>
      <c r="G2" s="155"/>
    </row>
    <row r="3" spans="1:7" ht="13.5">
      <c r="A3" s="16">
        <v>1</v>
      </c>
      <c r="B3" s="16" t="s">
        <v>46</v>
      </c>
      <c r="C3" s="17" t="s">
        <v>32</v>
      </c>
      <c r="D3" s="18">
        <v>0.029</v>
      </c>
      <c r="E3" s="19" t="s">
        <v>47</v>
      </c>
      <c r="F3" s="20">
        <v>0.0245</v>
      </c>
      <c r="G3" s="19" t="s">
        <v>48</v>
      </c>
    </row>
    <row r="4" spans="1:7" ht="13.5">
      <c r="A4" s="16">
        <v>2</v>
      </c>
      <c r="B4" s="16" t="s">
        <v>49</v>
      </c>
      <c r="C4" s="17" t="s">
        <v>50</v>
      </c>
      <c r="D4" s="18">
        <v>0.0257</v>
      </c>
      <c r="E4" s="19" t="s">
        <v>47</v>
      </c>
      <c r="F4" s="20">
        <v>0.0247</v>
      </c>
      <c r="G4" s="19" t="s">
        <v>48</v>
      </c>
    </row>
    <row r="5" spans="1:7" ht="13.5">
      <c r="A5" s="16">
        <v>3</v>
      </c>
      <c r="B5" s="16" t="s">
        <v>51</v>
      </c>
      <c r="C5" s="17" t="s">
        <v>50</v>
      </c>
      <c r="D5" s="18">
        <v>0.0269</v>
      </c>
      <c r="E5" s="19" t="s">
        <v>47</v>
      </c>
      <c r="F5" s="20">
        <v>0.0255</v>
      </c>
      <c r="G5" s="19" t="s">
        <v>48</v>
      </c>
    </row>
    <row r="6" spans="1:7" ht="13.5">
      <c r="A6" s="16">
        <v>4</v>
      </c>
      <c r="B6" s="16" t="s">
        <v>52</v>
      </c>
      <c r="C6" s="17" t="s">
        <v>50</v>
      </c>
      <c r="D6" s="18">
        <v>0.0294</v>
      </c>
      <c r="E6" s="19" t="s">
        <v>47</v>
      </c>
      <c r="F6" s="20">
        <v>0.0294</v>
      </c>
      <c r="G6" s="19" t="s">
        <v>48</v>
      </c>
    </row>
    <row r="7" spans="1:7" ht="13.5">
      <c r="A7" s="16">
        <v>5</v>
      </c>
      <c r="B7" s="16" t="s">
        <v>53</v>
      </c>
      <c r="C7" s="17" t="s">
        <v>50</v>
      </c>
      <c r="D7" s="18">
        <v>0.0299</v>
      </c>
      <c r="E7" s="19" t="s">
        <v>47</v>
      </c>
      <c r="F7" s="20">
        <v>0.0254</v>
      </c>
      <c r="G7" s="19" t="s">
        <v>48</v>
      </c>
    </row>
    <row r="8" spans="1:7" ht="13.5">
      <c r="A8" s="16">
        <v>6</v>
      </c>
      <c r="B8" s="16" t="s">
        <v>54</v>
      </c>
      <c r="C8" s="17" t="s">
        <v>50</v>
      </c>
      <c r="D8" s="18">
        <v>0.0373</v>
      </c>
      <c r="E8" s="19" t="s">
        <v>47</v>
      </c>
      <c r="F8" s="20">
        <v>0.0209</v>
      </c>
      <c r="G8" s="19" t="s">
        <v>48</v>
      </c>
    </row>
    <row r="9" spans="1:7" ht="13.5">
      <c r="A9" s="16">
        <v>7</v>
      </c>
      <c r="B9" s="16" t="s">
        <v>55</v>
      </c>
      <c r="C9" s="17" t="s">
        <v>50</v>
      </c>
      <c r="D9" s="18">
        <v>0.0409</v>
      </c>
      <c r="E9" s="19" t="s">
        <v>47</v>
      </c>
      <c r="F9" s="20">
        <v>0.0208</v>
      </c>
      <c r="G9" s="19" t="s">
        <v>48</v>
      </c>
    </row>
    <row r="10" spans="1:7" ht="13.5">
      <c r="A10" s="16">
        <v>8</v>
      </c>
      <c r="B10" s="16" t="s">
        <v>56</v>
      </c>
      <c r="C10" s="17" t="s">
        <v>57</v>
      </c>
      <c r="D10" s="18">
        <v>0.0353</v>
      </c>
      <c r="E10" s="19" t="s">
        <v>58</v>
      </c>
      <c r="F10" s="20">
        <v>0.0184</v>
      </c>
      <c r="G10" s="19" t="s">
        <v>48</v>
      </c>
    </row>
    <row r="11" spans="1:7" ht="13.5">
      <c r="A11" s="16">
        <v>9</v>
      </c>
      <c r="B11" s="16" t="s">
        <v>59</v>
      </c>
      <c r="C11" s="17" t="s">
        <v>57</v>
      </c>
      <c r="D11" s="18">
        <v>0.0382</v>
      </c>
      <c r="E11" s="19" t="s">
        <v>58</v>
      </c>
      <c r="F11" s="20">
        <v>0.0187</v>
      </c>
      <c r="G11" s="19" t="s">
        <v>48</v>
      </c>
    </row>
    <row r="12" spans="1:7" ht="13.5">
      <c r="A12" s="16">
        <v>10</v>
      </c>
      <c r="B12" s="16" t="s">
        <v>60</v>
      </c>
      <c r="C12" s="17" t="s">
        <v>57</v>
      </c>
      <c r="D12" s="18">
        <v>0.0346</v>
      </c>
      <c r="E12" s="19" t="s">
        <v>58</v>
      </c>
      <c r="F12" s="20">
        <v>0.0183</v>
      </c>
      <c r="G12" s="19" t="s">
        <v>48</v>
      </c>
    </row>
    <row r="13" spans="1:7" ht="13.5">
      <c r="A13" s="16">
        <v>11</v>
      </c>
      <c r="B13" s="16" t="s">
        <v>61</v>
      </c>
      <c r="C13" s="17" t="s">
        <v>57</v>
      </c>
      <c r="D13" s="18">
        <v>0.0336</v>
      </c>
      <c r="E13" s="19" t="s">
        <v>58</v>
      </c>
      <c r="F13" s="20">
        <v>0.0182</v>
      </c>
      <c r="G13" s="19" t="s">
        <v>48</v>
      </c>
    </row>
    <row r="14" spans="1:7" ht="13.5">
      <c r="A14" s="16">
        <v>12</v>
      </c>
      <c r="B14" s="16" t="s">
        <v>62</v>
      </c>
      <c r="C14" s="17" t="s">
        <v>57</v>
      </c>
      <c r="D14" s="18">
        <v>0.0367</v>
      </c>
      <c r="E14" s="19" t="s">
        <v>58</v>
      </c>
      <c r="F14" s="20">
        <v>0.0183</v>
      </c>
      <c r="G14" s="19" t="s">
        <v>48</v>
      </c>
    </row>
    <row r="15" spans="1:7" ht="13.5">
      <c r="A15" s="16">
        <v>13</v>
      </c>
      <c r="B15" s="16" t="s">
        <v>4</v>
      </c>
      <c r="C15" s="17" t="s">
        <v>63</v>
      </c>
      <c r="D15" s="18">
        <v>0.0367</v>
      </c>
      <c r="E15" s="19" t="s">
        <v>64</v>
      </c>
      <c r="F15" s="20">
        <v>0.0185</v>
      </c>
      <c r="G15" s="19" t="s">
        <v>65</v>
      </c>
    </row>
    <row r="16" spans="1:7" ht="13.5">
      <c r="A16" s="16">
        <v>14</v>
      </c>
      <c r="B16" s="16" t="s">
        <v>8</v>
      </c>
      <c r="C16" s="17" t="s">
        <v>66</v>
      </c>
      <c r="D16" s="18">
        <v>0.0377</v>
      </c>
      <c r="E16" s="19" t="s">
        <v>67</v>
      </c>
      <c r="F16" s="20">
        <v>0.0187</v>
      </c>
      <c r="G16" s="19" t="s">
        <v>68</v>
      </c>
    </row>
    <row r="17" spans="1:7" ht="13.5">
      <c r="A17" s="16">
        <v>15</v>
      </c>
      <c r="B17" s="16" t="s">
        <v>0</v>
      </c>
      <c r="C17" s="17" t="s">
        <v>66</v>
      </c>
      <c r="D17" s="18">
        <v>0.0391</v>
      </c>
      <c r="E17" s="19" t="s">
        <v>67</v>
      </c>
      <c r="F17" s="20">
        <v>0.0189</v>
      </c>
      <c r="G17" s="19" t="s">
        <v>68</v>
      </c>
    </row>
    <row r="18" spans="1:7" ht="13.5">
      <c r="A18" s="16">
        <v>16</v>
      </c>
      <c r="B18" s="16" t="s">
        <v>69</v>
      </c>
      <c r="C18" s="17" t="s">
        <v>66</v>
      </c>
      <c r="D18" s="18">
        <v>0.0419</v>
      </c>
      <c r="E18" s="19" t="s">
        <v>67</v>
      </c>
      <c r="F18" s="20">
        <v>0.0195</v>
      </c>
      <c r="G18" s="19" t="s">
        <v>68</v>
      </c>
    </row>
    <row r="19" spans="1:7" ht="13.5">
      <c r="A19" s="16">
        <v>17</v>
      </c>
      <c r="B19" s="16" t="s">
        <v>70</v>
      </c>
      <c r="C19" s="17" t="s">
        <v>71</v>
      </c>
      <c r="D19" s="18">
        <v>0.0508</v>
      </c>
      <c r="E19" s="19" t="s">
        <v>72</v>
      </c>
      <c r="F19" s="20">
        <v>0.0161</v>
      </c>
      <c r="G19" s="19" t="s">
        <v>68</v>
      </c>
    </row>
    <row r="20" spans="1:7" ht="13.5">
      <c r="A20" s="16">
        <v>18</v>
      </c>
      <c r="B20" s="16" t="s">
        <v>73</v>
      </c>
      <c r="C20" s="17" t="s">
        <v>33</v>
      </c>
      <c r="D20" s="18">
        <v>0.0449</v>
      </c>
      <c r="E20" s="19" t="s">
        <v>74</v>
      </c>
      <c r="F20" s="20">
        <v>0.0142</v>
      </c>
      <c r="G20" s="19" t="s">
        <v>68</v>
      </c>
    </row>
    <row r="21" spans="1:7" ht="13.5">
      <c r="A21" s="16">
        <v>19</v>
      </c>
      <c r="B21" s="16" t="s">
        <v>75</v>
      </c>
      <c r="C21" s="17" t="s">
        <v>71</v>
      </c>
      <c r="D21" s="18">
        <v>0.0546</v>
      </c>
      <c r="E21" s="19" t="s">
        <v>72</v>
      </c>
      <c r="F21" s="20">
        <v>0.0135</v>
      </c>
      <c r="G21" s="19" t="s">
        <v>68</v>
      </c>
    </row>
    <row r="22" spans="1:7" ht="13.5">
      <c r="A22" s="16">
        <v>20</v>
      </c>
      <c r="B22" s="16" t="s">
        <v>76</v>
      </c>
      <c r="C22" s="17" t="s">
        <v>33</v>
      </c>
      <c r="D22" s="18">
        <v>0.0435</v>
      </c>
      <c r="E22" s="19" t="s">
        <v>74</v>
      </c>
      <c r="F22" s="20">
        <v>0.0139</v>
      </c>
      <c r="G22" s="19" t="s">
        <v>68</v>
      </c>
    </row>
    <row r="23" spans="1:7" ht="13.5">
      <c r="A23" s="16">
        <v>21</v>
      </c>
      <c r="B23" s="16" t="s">
        <v>77</v>
      </c>
      <c r="C23" s="17" t="s">
        <v>33</v>
      </c>
      <c r="D23" s="18">
        <v>0.0211</v>
      </c>
      <c r="E23" s="19" t="s">
        <v>74</v>
      </c>
      <c r="F23" s="20">
        <v>0.011</v>
      </c>
      <c r="G23" s="19" t="s">
        <v>68</v>
      </c>
    </row>
    <row r="24" spans="1:7" ht="13.5">
      <c r="A24" s="16">
        <v>22</v>
      </c>
      <c r="B24" s="16" t="s">
        <v>78</v>
      </c>
      <c r="C24" s="17" t="s">
        <v>33</v>
      </c>
      <c r="D24" s="18">
        <v>0.00341</v>
      </c>
      <c r="E24" s="19" t="s">
        <v>74</v>
      </c>
      <c r="F24" s="20">
        <v>0.0263</v>
      </c>
      <c r="G24" s="19" t="s">
        <v>68</v>
      </c>
    </row>
    <row r="25" spans="1:7" ht="13.5">
      <c r="A25" s="16">
        <v>23</v>
      </c>
      <c r="B25" s="16" t="s">
        <v>79</v>
      </c>
      <c r="C25" s="17" t="s">
        <v>33</v>
      </c>
      <c r="D25" s="18">
        <v>0.00841</v>
      </c>
      <c r="E25" s="19" t="s">
        <v>74</v>
      </c>
      <c r="F25" s="20">
        <v>0.0384</v>
      </c>
      <c r="G25" s="19" t="s">
        <v>68</v>
      </c>
    </row>
    <row r="26" spans="1:7" ht="13.5">
      <c r="A26" s="16">
        <v>24</v>
      </c>
      <c r="B26" s="16" t="s">
        <v>1</v>
      </c>
      <c r="C26" s="17" t="s">
        <v>33</v>
      </c>
      <c r="D26" s="18">
        <v>0.0448</v>
      </c>
      <c r="E26" s="19" t="s">
        <v>74</v>
      </c>
      <c r="F26" s="20">
        <v>0.0136</v>
      </c>
      <c r="G26" s="19" t="s">
        <v>68</v>
      </c>
    </row>
    <row r="27" spans="1:7" ht="13.5">
      <c r="A27" s="16">
        <v>25</v>
      </c>
      <c r="B27" s="16" t="s">
        <v>88</v>
      </c>
      <c r="C27" s="17" t="s">
        <v>34</v>
      </c>
      <c r="D27" s="18">
        <v>0.0036</v>
      </c>
      <c r="E27" s="19" t="s">
        <v>80</v>
      </c>
      <c r="F27" s="20">
        <v>0.0001339</v>
      </c>
      <c r="G27" s="19" t="s">
        <v>81</v>
      </c>
    </row>
    <row r="28" spans="1:7" ht="13.5">
      <c r="A28" s="16">
        <v>100</v>
      </c>
      <c r="B28" s="16" t="s">
        <v>82</v>
      </c>
      <c r="C28" s="17" t="s">
        <v>71</v>
      </c>
      <c r="D28" s="35"/>
      <c r="E28" s="19" t="s">
        <v>72</v>
      </c>
      <c r="F28" s="36"/>
      <c r="G28" s="19" t="s">
        <v>68</v>
      </c>
    </row>
    <row r="29" spans="1:7" ht="13.5">
      <c r="A29" s="16">
        <v>101</v>
      </c>
      <c r="B29" s="156" t="s">
        <v>126</v>
      </c>
      <c r="C29" s="17" t="s">
        <v>66</v>
      </c>
      <c r="D29" s="35"/>
      <c r="E29" s="19" t="s">
        <v>67</v>
      </c>
      <c r="F29" s="36"/>
      <c r="G29" s="19" t="s">
        <v>68</v>
      </c>
    </row>
    <row r="30" spans="1:7" ht="13.5">
      <c r="A30" s="16">
        <v>102</v>
      </c>
      <c r="B30" s="16" t="s">
        <v>83</v>
      </c>
      <c r="C30" s="17" t="s">
        <v>33</v>
      </c>
      <c r="D30" s="35"/>
      <c r="E30" s="19" t="s">
        <v>74</v>
      </c>
      <c r="F30" s="36"/>
      <c r="G30" s="19" t="s">
        <v>68</v>
      </c>
    </row>
    <row r="31" spans="1:7" ht="13.5">
      <c r="A31" s="16">
        <v>103</v>
      </c>
      <c r="B31" s="16" t="s">
        <v>45</v>
      </c>
      <c r="C31" s="17" t="s">
        <v>34</v>
      </c>
      <c r="D31" s="35"/>
      <c r="E31" s="19" t="s">
        <v>80</v>
      </c>
      <c r="F31" s="36"/>
      <c r="G31" s="19" t="s">
        <v>81</v>
      </c>
    </row>
    <row r="33" ht="13.5">
      <c r="A33" s="15" t="s">
        <v>9</v>
      </c>
    </row>
    <row r="34" spans="1:4" ht="13.5">
      <c r="A34" s="16"/>
      <c r="B34" s="16" t="s">
        <v>12</v>
      </c>
      <c r="D34" s="16" t="s">
        <v>13</v>
      </c>
    </row>
    <row r="35" spans="1:4" ht="13.5">
      <c r="A35" s="16" t="s">
        <v>10</v>
      </c>
      <c r="B35" s="16">
        <v>100000</v>
      </c>
      <c r="C35" s="21" t="s">
        <v>14</v>
      </c>
      <c r="D35" s="16">
        <f>B35*0.967</f>
        <v>96700</v>
      </c>
    </row>
    <row r="36" spans="1:4" ht="13.5">
      <c r="A36" s="16" t="s">
        <v>11</v>
      </c>
      <c r="B36" s="16">
        <v>100000</v>
      </c>
      <c r="C36" s="21" t="s">
        <v>14</v>
      </c>
      <c r="D36" s="22">
        <f>B36/1.0448</f>
        <v>95712.09800918837</v>
      </c>
    </row>
    <row r="38" spans="1:4" ht="13.5">
      <c r="A38" s="16"/>
      <c r="B38" s="16" t="s">
        <v>13</v>
      </c>
      <c r="D38" s="16" t="s">
        <v>12</v>
      </c>
    </row>
    <row r="39" spans="1:4" ht="13.5">
      <c r="A39" s="16" t="s">
        <v>10</v>
      </c>
      <c r="B39" s="16">
        <v>100000</v>
      </c>
      <c r="C39" s="21" t="s">
        <v>14</v>
      </c>
      <c r="D39" s="22">
        <f>B39/0.967</f>
        <v>103412.61633919338</v>
      </c>
    </row>
    <row r="40" spans="1:4" ht="13.5">
      <c r="A40" s="16" t="s">
        <v>11</v>
      </c>
      <c r="B40" s="16">
        <v>100000</v>
      </c>
      <c r="C40" s="21" t="s">
        <v>14</v>
      </c>
      <c r="D40" s="22">
        <f>B40*1.0448</f>
        <v>104480</v>
      </c>
    </row>
  </sheetData>
  <sheetProtection/>
  <mergeCells count="2">
    <mergeCell ref="D2:E2"/>
    <mergeCell ref="F2:G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hujj02</dc:creator>
  <cp:keywords/>
  <dc:description/>
  <cp:lastModifiedBy>hujj02</cp:lastModifiedBy>
  <cp:lastPrinted>2022-01-12T02:55:52Z</cp:lastPrinted>
  <dcterms:modified xsi:type="dcterms:W3CDTF">2022-01-12T02:56:27Z</dcterms:modified>
  <cp:category/>
  <cp:version/>
  <cp:contentType/>
  <cp:contentStatus/>
</cp:coreProperties>
</file>